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ci\OneDrive\Escritorio\"/>
    </mc:Choice>
  </mc:AlternateContent>
  <xr:revisionPtr revIDLastSave="0" documentId="8_{96CACD1E-3275-4C6C-9757-A3B64F847D89}" xr6:coauthVersionLast="47" xr6:coauthVersionMax="47" xr10:uidLastSave="{00000000-0000-0000-0000-000000000000}"/>
  <bookViews>
    <workbookView xWindow="28680" yWindow="-120" windowWidth="29040" windowHeight="15720" activeTab="1" xr2:uid="{82FF556A-45D4-4ADF-8E9D-E4D4379ED90F}"/>
  </bookViews>
  <sheets>
    <sheet name="Catalogo" sheetId="1" r:id="rId1"/>
    <sheet name="Catalogo (2)" sheetId="3" r:id="rId2"/>
    <sheet name="Terjeta de precio unitario" sheetId="4" r:id="rId3"/>
    <sheet name="Sheet2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G11" i="4"/>
  <c r="E15" i="4"/>
  <c r="F15" i="4"/>
  <c r="G15" i="4" s="1"/>
  <c r="F17" i="4"/>
  <c r="F16" i="4"/>
  <c r="G16" i="4" s="1"/>
  <c r="C17" i="4"/>
  <c r="G17" i="4" s="1"/>
  <c r="F10" i="4"/>
  <c r="G10" i="4" s="1"/>
  <c r="F9" i="4"/>
  <c r="G9" i="4" s="1"/>
  <c r="B4" i="4"/>
  <c r="B3" i="4"/>
  <c r="B2" i="4"/>
  <c r="B10" i="2"/>
  <c r="C23" i="4" l="1"/>
  <c r="G18" i="4"/>
  <c r="E20" i="4" s="1"/>
  <c r="G20" i="4" s="1"/>
  <c r="G21" i="4" s="1"/>
  <c r="C25" i="4" s="1"/>
  <c r="C24" i="4" l="1"/>
  <c r="C26" i="4" s="1"/>
  <c r="C27" i="4" s="1"/>
  <c r="C28" i="4" l="1"/>
  <c r="C29" i="4"/>
  <c r="C30" i="4" s="1"/>
  <c r="C31" i="4" s="1"/>
  <c r="B5" i="4" s="1"/>
  <c r="F5" i="3" s="1"/>
  <c r="G5" i="3" s="1"/>
</calcChain>
</file>

<file path=xl/sharedStrings.xml><?xml version="1.0" encoding="utf-8"?>
<sst xmlns="http://schemas.openxmlformats.org/spreadsheetml/2006/main" count="87" uniqueCount="56">
  <si>
    <t>Catálogo de conceptos</t>
  </si>
  <si>
    <t>Clave</t>
  </si>
  <si>
    <t>Concepto</t>
  </si>
  <si>
    <t>Unidad</t>
  </si>
  <si>
    <t>Cantidad</t>
  </si>
  <si>
    <t>2. Acabados en muros</t>
  </si>
  <si>
    <t>1. Acabados en pisos</t>
  </si>
  <si>
    <t>3. Acabados en cielos</t>
  </si>
  <si>
    <t>m²</t>
  </si>
  <si>
    <t>qué instalar</t>
  </si>
  <si>
    <t>marca, modelo</t>
  </si>
  <si>
    <t>medidas</t>
  </si>
  <si>
    <t>instalación especial?</t>
  </si>
  <si>
    <t>incluye</t>
  </si>
  <si>
    <t>aclaraciones</t>
  </si>
  <si>
    <t>Instalación de piso cerámico</t>
  </si>
  <si>
    <t xml:space="preserve">de 45cm x 45cm </t>
  </si>
  <si>
    <t xml:space="preserve">Boquillas de 4mm. </t>
  </si>
  <si>
    <t>Incluye materiales, mano de obra, herramienta y equipo</t>
  </si>
  <si>
    <t>Y todo lo necesario para su correcta ejecución.</t>
  </si>
  <si>
    <t xml:space="preserve">marca Daltile Modelo Calcare, color gris, o similar. SMA. </t>
  </si>
  <si>
    <t>Instalación de piso cerámico de 45cm x 45cm  marca Daltile Modelo Calcare, color gris, o similar. SMA.  Boquillas de 4mm.  Incluye materiales, mano de obra, herramienta y equipo Y todo lo necesario para su correcta ejecución.</t>
  </si>
  <si>
    <t>Descripción</t>
  </si>
  <si>
    <t>Cerámico gris 45x45</t>
  </si>
  <si>
    <t>Precio Unitario</t>
  </si>
  <si>
    <t>Importe</t>
  </si>
  <si>
    <t>Presupuesto de obra</t>
  </si>
  <si>
    <t>Tarjeta de precio Unitario</t>
  </si>
  <si>
    <t>1 Materiales</t>
  </si>
  <si>
    <t>2 Mano de obra</t>
  </si>
  <si>
    <t xml:space="preserve">3 HyE </t>
  </si>
  <si>
    <t>Piso cerámico</t>
  </si>
  <si>
    <t>Adhesivo</t>
  </si>
  <si>
    <t>caja</t>
  </si>
  <si>
    <t>bulto</t>
  </si>
  <si>
    <t>PU.</t>
  </si>
  <si>
    <t>Rendimiento</t>
  </si>
  <si>
    <t>$/unidad</t>
  </si>
  <si>
    <t>Subtotal de Materiales</t>
  </si>
  <si>
    <t>Oficial de acabados</t>
  </si>
  <si>
    <t>Ayudante</t>
  </si>
  <si>
    <t>Cabo de oficios</t>
  </si>
  <si>
    <t>JOR</t>
  </si>
  <si>
    <t>Herramienta menor</t>
  </si>
  <si>
    <t>%MO</t>
  </si>
  <si>
    <t>Subtotal de Mano de obra</t>
  </si>
  <si>
    <t>Subtotal de herramienta y equipo</t>
  </si>
  <si>
    <t>Materiale</t>
  </si>
  <si>
    <t>Mano de obra</t>
  </si>
  <si>
    <t>Herramienta y equipo</t>
  </si>
  <si>
    <t>Subtotal</t>
  </si>
  <si>
    <t>Utilidades</t>
  </si>
  <si>
    <t>Indirectos</t>
  </si>
  <si>
    <t>IVA</t>
  </si>
  <si>
    <t>Total</t>
  </si>
  <si>
    <t>Boquillas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</si>
</sst>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5" formatCode="_-&quot;$&quot;* #,##0_-;\-&quot;$&quot;* #,##0_-;_-&quot;$&quot;* &quot;-&quot;??_-;_-@_-"/>
    <numFmt numFmtId="168" formatCode="_-* #,##0.00000_-;\-* #,##0.00000_-;_-* &quot;-&quot;??_-;_-@_-"/>
  </numFmts>
  <fonts count="6" x14ac:knownFonts="1">
    <font>
      <sz val="9"/>
      <color theme="1"/>
      <name val="Arial Nova"/>
      <family val="2"/>
    </font>
    <font>
      <sz val="9"/>
      <color theme="1"/>
      <name val="Arial Nova"/>
      <family val="2"/>
    </font>
    <font>
      <b/>
      <sz val="9"/>
      <color theme="1"/>
      <name val="Arial Nova"/>
      <family val="2"/>
    </font>
    <font>
      <sz val="8"/>
      <color theme="1"/>
      <name val="Arial Nova"/>
      <family val="2"/>
    </font>
    <font>
      <b/>
      <sz val="16"/>
      <color theme="1"/>
      <name val="Arial Nova"/>
      <family val="2"/>
    </font>
    <font>
      <sz val="6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4" fontId="0" fillId="0" borderId="0" xfId="2" applyFont="1"/>
    <xf numFmtId="44" fontId="0" fillId="0" borderId="0" xfId="0" applyNumberFormat="1"/>
    <xf numFmtId="44" fontId="0" fillId="0" borderId="0" xfId="0" applyNumberFormat="1" applyAlignment="1">
      <alignment vertical="center"/>
    </xf>
    <xf numFmtId="44" fontId="2" fillId="0" borderId="0" xfId="2" applyFont="1" applyAlignment="1">
      <alignment vertical="center"/>
    </xf>
    <xf numFmtId="0" fontId="4" fillId="0" borderId="0" xfId="0" applyFont="1"/>
    <xf numFmtId="0" fontId="0" fillId="3" borderId="0" xfId="0" applyFill="1"/>
    <xf numFmtId="165" fontId="0" fillId="0" borderId="0" xfId="2" applyNumberFormat="1" applyFont="1"/>
    <xf numFmtId="44" fontId="0" fillId="0" borderId="0" xfId="2" applyNumberFormat="1" applyFont="1"/>
    <xf numFmtId="43" fontId="0" fillId="0" borderId="0" xfId="1" applyFont="1"/>
    <xf numFmtId="168" fontId="0" fillId="0" borderId="0" xfId="1" applyNumberFormat="1" applyFont="1"/>
    <xf numFmtId="0" fontId="2" fillId="0" borderId="0" xfId="0" applyFont="1" applyAlignment="1">
      <alignment horizontal="right"/>
    </xf>
    <xf numFmtId="12" fontId="0" fillId="0" borderId="0" xfId="0" applyNumberFormat="1" applyAlignment="1">
      <alignment horizontal="center"/>
    </xf>
    <xf numFmtId="44" fontId="2" fillId="0" borderId="0" xfId="0" applyNumberFormat="1" applyFont="1"/>
    <xf numFmtId="44" fontId="0" fillId="0" borderId="1" xfId="0" applyNumberFormat="1" applyBorder="1"/>
    <xf numFmtId="9" fontId="0" fillId="0" borderId="0" xfId="0" applyNumberFormat="1"/>
    <xf numFmtId="0" fontId="2" fillId="0" borderId="1" xfId="0" applyFont="1" applyBorder="1"/>
    <xf numFmtId="44" fontId="2" fillId="0" borderId="1" xfId="0" applyNumberFormat="1" applyFont="1" applyBorder="1"/>
    <xf numFmtId="0" fontId="2" fillId="0" borderId="2" xfId="0" applyFont="1" applyBorder="1"/>
    <xf numFmtId="44" fontId="2" fillId="0" borderId="2" xfId="0" applyNumberFormat="1" applyFont="1" applyBorder="1"/>
    <xf numFmtId="0" fontId="0" fillId="0" borderId="3" xfId="0" applyBorder="1"/>
    <xf numFmtId="44" fontId="0" fillId="0" borderId="3" xfId="2" applyNumberFormat="1" applyFont="1" applyBorder="1"/>
    <xf numFmtId="0" fontId="5" fillId="0" borderId="0" xfId="0" applyFont="1" applyAlignment="1">
      <alignment horizontal="left" wrapText="1"/>
    </xf>
    <xf numFmtId="12" fontId="0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258371</xdr:colOff>
      <xdr:row>1</xdr:row>
      <xdr:rowOff>106468</xdr:rowOff>
    </xdr:from>
    <xdr:to>
      <xdr:col>8</xdr:col>
      <xdr:colOff>177610</xdr:colOff>
      <xdr:row>6</xdr:row>
      <xdr:rowOff>99442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7194A-40CD-EB36-236E-6C1711DBE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3663" y="278996"/>
          <a:ext cx="2974427" cy="136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F6F3-783B-477F-A839-7BBB9732D94E}">
  <dimension ref="A1:E10"/>
  <sheetViews>
    <sheetView zoomScale="220" zoomScaleNormal="220" workbookViewId="0">
      <selection activeCell="C5" sqref="C5"/>
    </sheetView>
  </sheetViews>
  <sheetFormatPr defaultRowHeight="13.5" x14ac:dyDescent="0.25"/>
  <cols>
    <col min="2" max="2" width="17.28515625" bestFit="1" customWidth="1"/>
    <col min="3" max="3" width="32.85546875" customWidth="1"/>
  </cols>
  <sheetData>
    <row r="1" spans="1:5" x14ac:dyDescent="0.25">
      <c r="A1" s="3" t="s">
        <v>0</v>
      </c>
      <c r="B1" s="3"/>
    </row>
    <row r="3" spans="1:5" x14ac:dyDescent="0.25">
      <c r="A3" t="s">
        <v>1</v>
      </c>
      <c r="B3" t="s">
        <v>22</v>
      </c>
      <c r="C3" t="s">
        <v>2</v>
      </c>
      <c r="D3" t="s">
        <v>3</v>
      </c>
      <c r="E3" t="s">
        <v>4</v>
      </c>
    </row>
    <row r="4" spans="1:5" x14ac:dyDescent="0.25">
      <c r="A4" s="2" t="s">
        <v>6</v>
      </c>
      <c r="B4" s="2"/>
      <c r="C4" s="2"/>
      <c r="D4" s="2"/>
      <c r="E4" s="2"/>
    </row>
    <row r="5" spans="1:5" ht="76.5" x14ac:dyDescent="0.25">
      <c r="A5" s="7">
        <v>1.1000000000000001</v>
      </c>
      <c r="B5" s="9" t="s">
        <v>23</v>
      </c>
      <c r="C5" s="8" t="s">
        <v>21</v>
      </c>
      <c r="D5" s="7" t="s">
        <v>8</v>
      </c>
      <c r="E5" s="9">
        <v>300</v>
      </c>
    </row>
    <row r="6" spans="1:5" x14ac:dyDescent="0.25">
      <c r="A6" s="7">
        <v>1.2</v>
      </c>
      <c r="B6" s="7"/>
    </row>
    <row r="7" spans="1:5" x14ac:dyDescent="0.25">
      <c r="A7" s="7">
        <v>1.3</v>
      </c>
      <c r="B7" s="7"/>
    </row>
    <row r="8" spans="1:5" x14ac:dyDescent="0.25">
      <c r="A8" s="2" t="s">
        <v>5</v>
      </c>
      <c r="B8" s="2"/>
      <c r="C8" s="2"/>
      <c r="D8" s="2"/>
      <c r="E8" s="2"/>
    </row>
    <row r="10" spans="1:5" x14ac:dyDescent="0.25">
      <c r="A10" s="2" t="s">
        <v>7</v>
      </c>
      <c r="B10" s="2"/>
      <c r="C10" s="2"/>
      <c r="D10" s="2"/>
      <c r="E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2566-666D-4457-AFAD-F46BDB6ACAF7}">
  <dimension ref="A1:G10"/>
  <sheetViews>
    <sheetView tabSelected="1" zoomScale="220" zoomScaleNormal="220" workbookViewId="0">
      <selection activeCell="G5" sqref="G5"/>
    </sheetView>
  </sheetViews>
  <sheetFormatPr defaultRowHeight="13.5" x14ac:dyDescent="0.25"/>
  <cols>
    <col min="2" max="2" width="17.28515625" bestFit="1" customWidth="1"/>
    <col min="3" max="3" width="32.85546875" customWidth="1"/>
    <col min="6" max="6" width="11.7109375" customWidth="1"/>
    <col min="7" max="7" width="11" bestFit="1" customWidth="1"/>
  </cols>
  <sheetData>
    <row r="1" spans="1:7" ht="20.25" x14ac:dyDescent="0.3">
      <c r="A1" s="14" t="s">
        <v>26</v>
      </c>
      <c r="B1" s="3"/>
    </row>
    <row r="3" spans="1:7" x14ac:dyDescent="0.25">
      <c r="A3" t="s">
        <v>1</v>
      </c>
      <c r="B3" t="s">
        <v>22</v>
      </c>
      <c r="C3" t="s">
        <v>2</v>
      </c>
      <c r="D3" t="s">
        <v>3</v>
      </c>
      <c r="E3" t="s">
        <v>4</v>
      </c>
      <c r="F3" t="s">
        <v>24</v>
      </c>
      <c r="G3" t="s">
        <v>25</v>
      </c>
    </row>
    <row r="4" spans="1:7" x14ac:dyDescent="0.25">
      <c r="A4" s="2" t="s">
        <v>6</v>
      </c>
      <c r="B4" s="2"/>
      <c r="C4" s="2"/>
      <c r="D4" s="2"/>
      <c r="E4" s="2"/>
      <c r="F4" s="2"/>
      <c r="G4" s="2"/>
    </row>
    <row r="5" spans="1:7" ht="76.5" x14ac:dyDescent="0.25">
      <c r="A5" s="7">
        <v>1.1000000000000001</v>
      </c>
      <c r="B5" s="9" t="s">
        <v>23</v>
      </c>
      <c r="C5" s="8" t="s">
        <v>21</v>
      </c>
      <c r="D5" s="7" t="s">
        <v>8</v>
      </c>
      <c r="E5" s="7">
        <v>300</v>
      </c>
      <c r="F5" s="13">
        <f>+'Terjeta de precio unitario'!B5</f>
        <v>353.26398719999997</v>
      </c>
      <c r="G5" s="12">
        <f>+E5*F5</f>
        <v>105979.19615999999</v>
      </c>
    </row>
    <row r="6" spans="1:7" x14ac:dyDescent="0.25">
      <c r="A6" s="7">
        <v>1.2</v>
      </c>
      <c r="B6" s="7"/>
      <c r="F6">
        <v>450</v>
      </c>
    </row>
    <row r="7" spans="1:7" x14ac:dyDescent="0.25">
      <c r="A7" s="7">
        <v>1.3</v>
      </c>
      <c r="B7" s="7"/>
    </row>
    <row r="8" spans="1:7" x14ac:dyDescent="0.25">
      <c r="A8" s="2" t="s">
        <v>5</v>
      </c>
      <c r="B8" s="2"/>
      <c r="C8" s="2"/>
      <c r="D8" s="2"/>
      <c r="E8" s="2"/>
    </row>
    <row r="10" spans="1:7" x14ac:dyDescent="0.25">
      <c r="A10" s="2" t="s">
        <v>7</v>
      </c>
      <c r="B10" s="2"/>
      <c r="C10" s="2"/>
      <c r="D10" s="2"/>
      <c r="E1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D52F-3074-4935-842D-9D40C7B60AA1}">
  <dimension ref="A1:G32"/>
  <sheetViews>
    <sheetView showGridLines="0" zoomScale="190" zoomScaleNormal="190" workbookViewId="0">
      <selection activeCell="B6" sqref="B6"/>
    </sheetView>
  </sheetViews>
  <sheetFormatPr defaultRowHeight="13.5" x14ac:dyDescent="0.25"/>
  <cols>
    <col min="1" max="1" width="12.85546875" customWidth="1"/>
    <col min="2" max="2" width="18.28515625" customWidth="1"/>
    <col min="5" max="5" width="10" bestFit="1" customWidth="1"/>
    <col min="6" max="6" width="11" customWidth="1"/>
  </cols>
  <sheetData>
    <row r="1" spans="1:7" x14ac:dyDescent="0.25">
      <c r="A1" t="s">
        <v>27</v>
      </c>
    </row>
    <row r="2" spans="1:7" x14ac:dyDescent="0.25">
      <c r="A2" t="s">
        <v>1</v>
      </c>
      <c r="B2">
        <f>+'Catalogo (2)'!A5</f>
        <v>1.1000000000000001</v>
      </c>
    </row>
    <row r="3" spans="1:7" ht="48" customHeight="1" x14ac:dyDescent="0.25">
      <c r="A3" t="s">
        <v>2</v>
      </c>
      <c r="B3" s="31" t="str">
        <f>+'Catalogo (2)'!C5</f>
        <v>Instalación de piso cerámico de 45cm x 45cm  marca Daltile Modelo Calcare, color gris, o similar. SMA.  Boquillas de 4mm.  Incluye materiales, mano de obra, herramienta y equipo Y todo lo necesario para su correcta ejecución.</v>
      </c>
      <c r="C3" s="31"/>
      <c r="D3" s="31"/>
    </row>
    <row r="4" spans="1:7" x14ac:dyDescent="0.25">
      <c r="A4" t="s">
        <v>3</v>
      </c>
      <c r="B4" s="1" t="str">
        <f>+'Catalogo (2)'!D5</f>
        <v>m²</v>
      </c>
    </row>
    <row r="5" spans="1:7" x14ac:dyDescent="0.25">
      <c r="A5" t="s">
        <v>24</v>
      </c>
      <c r="B5" s="11">
        <f>+C31</f>
        <v>353.26398719999997</v>
      </c>
    </row>
    <row r="7" spans="1:7" x14ac:dyDescent="0.25">
      <c r="A7" s="15" t="s">
        <v>28</v>
      </c>
      <c r="B7" s="15"/>
      <c r="C7" s="15"/>
      <c r="D7" s="15"/>
      <c r="E7" s="15"/>
      <c r="F7" s="15"/>
      <c r="G7" s="15"/>
    </row>
    <row r="8" spans="1:7" x14ac:dyDescent="0.25">
      <c r="A8" t="s">
        <v>1</v>
      </c>
      <c r="B8" t="s">
        <v>2</v>
      </c>
      <c r="C8" t="s">
        <v>4</v>
      </c>
      <c r="D8" t="s">
        <v>3</v>
      </c>
      <c r="E8" t="s">
        <v>35</v>
      </c>
      <c r="F8" t="s">
        <v>36</v>
      </c>
      <c r="G8" t="s">
        <v>37</v>
      </c>
    </row>
    <row r="9" spans="1:7" x14ac:dyDescent="0.25">
      <c r="A9" s="1">
        <v>1</v>
      </c>
      <c r="B9" t="s">
        <v>31</v>
      </c>
      <c r="C9" s="1">
        <v>1</v>
      </c>
      <c r="D9" t="s">
        <v>33</v>
      </c>
      <c r="E9" s="17">
        <v>319.8</v>
      </c>
      <c r="F9" s="18">
        <f>1/1.64</f>
        <v>0.6097560975609756</v>
      </c>
      <c r="G9">
        <f>+C9*E9*F9</f>
        <v>195</v>
      </c>
    </row>
    <row r="10" spans="1:7" x14ac:dyDescent="0.25">
      <c r="A10" s="1">
        <v>2</v>
      </c>
      <c r="B10" t="s">
        <v>32</v>
      </c>
      <c r="C10" s="1">
        <v>1</v>
      </c>
      <c r="D10" t="s">
        <v>34</v>
      </c>
      <c r="E10" s="17">
        <v>226</v>
      </c>
      <c r="F10" s="18">
        <f>1/8</f>
        <v>0.125</v>
      </c>
      <c r="G10">
        <f>+C10*E10*F10</f>
        <v>28.25</v>
      </c>
    </row>
    <row r="11" spans="1:7" x14ac:dyDescent="0.25">
      <c r="A11" s="1">
        <v>3</v>
      </c>
      <c r="B11" t="s">
        <v>55</v>
      </c>
      <c r="C11" s="1">
        <v>1</v>
      </c>
      <c r="D11" t="s">
        <v>34</v>
      </c>
      <c r="E11" s="17">
        <v>90</v>
      </c>
      <c r="F11" s="32">
        <v>0.125</v>
      </c>
      <c r="G11">
        <f>+C11*E11*F11</f>
        <v>11.25</v>
      </c>
    </row>
    <row r="12" spans="1:7" x14ac:dyDescent="0.25">
      <c r="F12" s="20" t="s">
        <v>38</v>
      </c>
      <c r="G12">
        <f>+G9+G10+G11</f>
        <v>234.5</v>
      </c>
    </row>
    <row r="13" spans="1:7" x14ac:dyDescent="0.25">
      <c r="A13" s="15" t="s">
        <v>29</v>
      </c>
      <c r="B13" s="15"/>
      <c r="C13" s="15"/>
      <c r="D13" s="15"/>
      <c r="E13" s="15"/>
      <c r="F13" s="15"/>
      <c r="G13" s="15"/>
    </row>
    <row r="14" spans="1:7" x14ac:dyDescent="0.25">
      <c r="A14" t="s">
        <v>1</v>
      </c>
      <c r="B14" t="s">
        <v>2</v>
      </c>
      <c r="C14" t="s">
        <v>4</v>
      </c>
      <c r="D14" t="s">
        <v>3</v>
      </c>
      <c r="E14" t="s">
        <v>35</v>
      </c>
      <c r="F14" t="s">
        <v>36</v>
      </c>
      <c r="G14" t="s">
        <v>37</v>
      </c>
    </row>
    <row r="15" spans="1:7" x14ac:dyDescent="0.25">
      <c r="A15" s="1">
        <v>1</v>
      </c>
      <c r="B15" t="s">
        <v>39</v>
      </c>
      <c r="C15" s="1">
        <v>1</v>
      </c>
      <c r="D15" s="1" t="s">
        <v>42</v>
      </c>
      <c r="E15" s="16">
        <f>600</f>
        <v>600</v>
      </c>
      <c r="F15" s="19">
        <f>(1/62.5)</f>
        <v>1.6E-2</v>
      </c>
      <c r="G15" s="17">
        <f>+C15*E15*F15</f>
        <v>9.6</v>
      </c>
    </row>
    <row r="16" spans="1:7" x14ac:dyDescent="0.25">
      <c r="A16" s="1">
        <v>2</v>
      </c>
      <c r="B16" t="s">
        <v>40</v>
      </c>
      <c r="C16" s="1">
        <v>1</v>
      </c>
      <c r="D16" s="1" t="s">
        <v>42</v>
      </c>
      <c r="E16" s="16">
        <v>350</v>
      </c>
      <c r="F16" s="19">
        <f t="shared" ref="F16:F17" si="0">4/250</f>
        <v>1.6E-2</v>
      </c>
      <c r="G16" s="17">
        <f t="shared" ref="G16:G17" si="1">+C16*E16*F16</f>
        <v>5.6000000000000005</v>
      </c>
    </row>
    <row r="17" spans="1:7" x14ac:dyDescent="0.25">
      <c r="A17" s="1">
        <v>3</v>
      </c>
      <c r="B17" t="s">
        <v>41</v>
      </c>
      <c r="C17" s="21">
        <f>1/5</f>
        <v>0.2</v>
      </c>
      <c r="D17" s="1" t="s">
        <v>42</v>
      </c>
      <c r="E17" s="16">
        <v>1100</v>
      </c>
      <c r="F17" s="19">
        <f t="shared" si="0"/>
        <v>1.6E-2</v>
      </c>
      <c r="G17" s="17">
        <f t="shared" si="1"/>
        <v>3.52</v>
      </c>
    </row>
    <row r="18" spans="1:7" x14ac:dyDescent="0.25">
      <c r="F18" s="20" t="s">
        <v>45</v>
      </c>
      <c r="G18" s="22">
        <f>+SUM(G15:G17)</f>
        <v>18.72</v>
      </c>
    </row>
    <row r="19" spans="1:7" x14ac:dyDescent="0.25">
      <c r="A19" s="15" t="s">
        <v>30</v>
      </c>
      <c r="B19" s="15"/>
      <c r="C19" s="15"/>
      <c r="D19" s="15"/>
      <c r="E19" s="15"/>
      <c r="F19" s="15"/>
      <c r="G19" s="15"/>
    </row>
    <row r="20" spans="1:7" x14ac:dyDescent="0.25">
      <c r="A20" s="1">
        <v>1</v>
      </c>
      <c r="B20" t="s">
        <v>43</v>
      </c>
      <c r="C20" s="1">
        <v>0.03</v>
      </c>
      <c r="D20" s="1" t="s">
        <v>44</v>
      </c>
      <c r="E20" s="11">
        <f>+G18</f>
        <v>18.72</v>
      </c>
      <c r="F20" s="19">
        <v>1</v>
      </c>
      <c r="G20" s="10">
        <f>+C20*E20*F20</f>
        <v>0.56159999999999999</v>
      </c>
    </row>
    <row r="21" spans="1:7" x14ac:dyDescent="0.25">
      <c r="A21" s="1">
        <v>2</v>
      </c>
      <c r="F21" s="20" t="s">
        <v>46</v>
      </c>
      <c r="G21" s="22">
        <f>+G20</f>
        <v>0.56159999999999999</v>
      </c>
    </row>
    <row r="23" spans="1:7" x14ac:dyDescent="0.25">
      <c r="B23" t="s">
        <v>47</v>
      </c>
      <c r="C23">
        <f>+G12</f>
        <v>234.5</v>
      </c>
    </row>
    <row r="24" spans="1:7" x14ac:dyDescent="0.25">
      <c r="B24" t="s">
        <v>48</v>
      </c>
      <c r="C24" s="11">
        <f>+G18</f>
        <v>18.72</v>
      </c>
    </row>
    <row r="25" spans="1:7" x14ac:dyDescent="0.25">
      <c r="B25" t="s">
        <v>49</v>
      </c>
      <c r="C25" s="23">
        <f>+G21</f>
        <v>0.56159999999999999</v>
      </c>
    </row>
    <row r="26" spans="1:7" x14ac:dyDescent="0.25">
      <c r="B26" s="3" t="s">
        <v>50</v>
      </c>
      <c r="C26" s="22">
        <f>+C23+C24+C25</f>
        <v>253.7816</v>
      </c>
    </row>
    <row r="27" spans="1:7" x14ac:dyDescent="0.25">
      <c r="B27" t="s">
        <v>52</v>
      </c>
      <c r="C27" s="10">
        <f>+C26*D27</f>
        <v>25.378160000000001</v>
      </c>
      <c r="D27" s="24">
        <v>0.1</v>
      </c>
    </row>
    <row r="28" spans="1:7" x14ac:dyDescent="0.25">
      <c r="B28" t="s">
        <v>51</v>
      </c>
      <c r="C28" s="10">
        <f>+C26*D28</f>
        <v>25.378160000000001</v>
      </c>
      <c r="D28" s="24">
        <v>0.1</v>
      </c>
    </row>
    <row r="29" spans="1:7" x14ac:dyDescent="0.25">
      <c r="B29" s="25" t="s">
        <v>50</v>
      </c>
      <c r="C29" s="26">
        <f>+C26+C27+C28</f>
        <v>304.53791999999999</v>
      </c>
    </row>
    <row r="30" spans="1:7" x14ac:dyDescent="0.25">
      <c r="B30" s="29" t="s">
        <v>53</v>
      </c>
      <c r="C30" s="30">
        <f>+C29*D30</f>
        <v>48.726067199999996</v>
      </c>
      <c r="D30" s="24">
        <v>0.16</v>
      </c>
    </row>
    <row r="31" spans="1:7" ht="14.25" thickBot="1" x14ac:dyDescent="0.3">
      <c r="B31" s="27" t="s">
        <v>54</v>
      </c>
      <c r="C31" s="28">
        <f>+C29+C30</f>
        <v>353.26398719999997</v>
      </c>
    </row>
    <row r="32" spans="1:7" ht="14.25" thickTop="1" x14ac:dyDescent="0.25"/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AADA-C540-4B0A-899B-02D5C4C3008D}">
  <dimension ref="A2:C10"/>
  <sheetViews>
    <sheetView zoomScale="205" zoomScaleNormal="205" workbookViewId="0">
      <selection activeCell="B7" sqref="B7"/>
    </sheetView>
  </sheetViews>
  <sheetFormatPr defaultRowHeight="13.5" x14ac:dyDescent="0.25"/>
  <cols>
    <col min="1" max="1" width="17.42578125" customWidth="1"/>
    <col min="2" max="2" width="31" style="6" customWidth="1"/>
  </cols>
  <sheetData>
    <row r="2" spans="1:3" x14ac:dyDescent="0.25">
      <c r="A2" s="4" t="s">
        <v>2</v>
      </c>
      <c r="B2" s="5"/>
      <c r="C2" s="4"/>
    </row>
    <row r="3" spans="1:3" ht="27" x14ac:dyDescent="0.25">
      <c r="A3" t="s">
        <v>9</v>
      </c>
      <c r="B3" s="6" t="s">
        <v>15</v>
      </c>
    </row>
    <row r="4" spans="1:3" x14ac:dyDescent="0.25">
      <c r="A4" t="s">
        <v>11</v>
      </c>
      <c r="B4" s="6" t="s">
        <v>16</v>
      </c>
    </row>
    <row r="5" spans="1:3" ht="40.5" x14ac:dyDescent="0.25">
      <c r="A5" t="s">
        <v>10</v>
      </c>
      <c r="B5" s="6" t="s">
        <v>20</v>
      </c>
    </row>
    <row r="6" spans="1:3" x14ac:dyDescent="0.25">
      <c r="A6" t="s">
        <v>12</v>
      </c>
      <c r="B6" s="6" t="s">
        <v>17</v>
      </c>
    </row>
    <row r="7" spans="1:3" ht="54" x14ac:dyDescent="0.25">
      <c r="A7" t="s">
        <v>13</v>
      </c>
      <c r="B7" s="6" t="s">
        <v>18</v>
      </c>
    </row>
    <row r="8" spans="1:3" ht="40.5" x14ac:dyDescent="0.25">
      <c r="A8" t="s">
        <v>14</v>
      </c>
      <c r="B8" s="6" t="s">
        <v>19</v>
      </c>
    </row>
    <row r="10" spans="1:3" ht="148.5" x14ac:dyDescent="0.25">
      <c r="B10" s="6" t="str">
        <f>+_xlfn.CONCAT(B3," ",B4," ",B5," ",B6," ",B7," ",B8)</f>
        <v>Instalación de piso cerámico de 45cm x 45cm  marca Daltile Modelo Calcare, color gris, o similar. SMA.  Boquillas de 4mm.  Incluye materiales, mano de obra, herramienta y equipo Y todo lo necesario para su correcta ejecución.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Catalogo</vt:lpstr>
      <vt:lpstr>Catalogo (2)</vt:lpstr>
      <vt:lpstr>Terjeta de precio unitario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Ángel García Escobar</dc:creator>
  <cp:lastModifiedBy>Miguel Ángel García Escobar</cp:lastModifiedBy>
  <dcterms:created xsi:type="dcterms:W3CDTF">2024-06-17T17:42:34Z</dcterms:created>
  <dcterms:modified xsi:type="dcterms:W3CDTF">2024-06-17T18:56:09Z</dcterms:modified>
</cp:coreProperties>
</file>